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민간투자사업\"/>
    </mc:Choice>
  </mc:AlternateContent>
  <bookViews>
    <workbookView xWindow="0" yWindow="0" windowWidth="28800" windowHeight="12255"/>
  </bookViews>
  <sheets>
    <sheet name="2018" sheetId="1" r:id="rId1"/>
    <sheet name="Sheet2" sheetId="2" r:id="rId2"/>
    <sheet name="Sheet3" sheetId="3" r:id="rId3"/>
  </sheets>
  <definedNames>
    <definedName name="_xlnm.Print_Area" localSheetId="0">'2018'!$A$1:$AK$24</definedName>
  </definedNames>
  <calcPr calcId="162913"/>
</workbook>
</file>

<file path=xl/calcChain.xml><?xml version="1.0" encoding="utf-8"?>
<calcChain xmlns="http://schemas.openxmlformats.org/spreadsheetml/2006/main">
  <c r="AH22" i="1" l="1"/>
  <c r="AH21" i="1" s="1"/>
  <c r="B22" i="1"/>
  <c r="C22" i="1" s="1"/>
  <c r="AI22" i="1" l="1"/>
  <c r="B21" i="1"/>
  <c r="AJ20" i="1" l="1"/>
  <c r="AJ22" i="1" s="1"/>
  <c r="AK22" i="1" l="1"/>
  <c r="AJ21" i="1"/>
  <c r="AK10" i="1"/>
  <c r="AK11" i="1"/>
  <c r="AK12" i="1"/>
  <c r="AK13" i="1"/>
  <c r="AK14" i="1"/>
  <c r="AK15" i="1"/>
  <c r="AK16" i="1"/>
  <c r="AK17" i="1"/>
  <c r="AK18" i="1"/>
  <c r="AK19" i="1"/>
  <c r="AK20" i="1"/>
  <c r="AI10" i="1"/>
  <c r="AI11" i="1"/>
  <c r="AI12" i="1"/>
  <c r="AI13" i="1"/>
  <c r="AI14" i="1"/>
  <c r="AI15" i="1"/>
  <c r="AI16" i="1"/>
  <c r="AI17" i="1"/>
  <c r="AI18" i="1"/>
  <c r="AI19" i="1"/>
  <c r="AI20" i="1"/>
  <c r="AI9" i="1"/>
  <c r="AK9" i="1"/>
  <c r="AE9" i="1"/>
  <c r="K22" i="1"/>
  <c r="K21" i="1" s="1"/>
  <c r="J22" i="1"/>
  <c r="J21" i="1" s="1"/>
  <c r="C10" i="1"/>
  <c r="C9" i="1"/>
  <c r="E9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E20" i="1"/>
  <c r="AE19" i="1"/>
  <c r="AE18" i="1"/>
  <c r="AE17" i="1"/>
  <c r="AE16" i="1"/>
  <c r="AE15" i="1"/>
  <c r="AE14" i="1"/>
  <c r="AE13" i="1"/>
  <c r="AE12" i="1"/>
  <c r="AE11" i="1"/>
  <c r="AE10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Y20" i="1"/>
  <c r="Y19" i="1"/>
  <c r="Y18" i="1"/>
  <c r="Y17" i="1"/>
  <c r="Y16" i="1"/>
  <c r="Y15" i="1"/>
  <c r="Y14" i="1"/>
  <c r="Y13" i="1"/>
  <c r="Y12" i="1"/>
  <c r="Y11" i="1"/>
  <c r="Y10" i="1"/>
  <c r="Y9" i="1"/>
  <c r="W20" i="1"/>
  <c r="W19" i="1"/>
  <c r="W18" i="1"/>
  <c r="W17" i="1"/>
  <c r="W16" i="1"/>
  <c r="W15" i="1"/>
  <c r="W14" i="1"/>
  <c r="W13" i="1"/>
  <c r="W12" i="1"/>
  <c r="W11" i="1"/>
  <c r="W10" i="1"/>
  <c r="W9" i="1"/>
  <c r="U20" i="1"/>
  <c r="U19" i="1"/>
  <c r="U18" i="1"/>
  <c r="U17" i="1"/>
  <c r="U16" i="1"/>
  <c r="U15" i="1"/>
  <c r="U14" i="1"/>
  <c r="U13" i="1"/>
  <c r="U12" i="1"/>
  <c r="U11" i="1"/>
  <c r="U10" i="1"/>
  <c r="U9" i="1"/>
  <c r="S20" i="1"/>
  <c r="S19" i="1"/>
  <c r="S18" i="1"/>
  <c r="S17" i="1"/>
  <c r="S16" i="1"/>
  <c r="S15" i="1"/>
  <c r="S14" i="1"/>
  <c r="S13" i="1"/>
  <c r="S12" i="1"/>
  <c r="S11" i="1"/>
  <c r="S10" i="1"/>
  <c r="S9" i="1"/>
  <c r="Q20" i="1"/>
  <c r="Q19" i="1"/>
  <c r="Q18" i="1"/>
  <c r="Q17" i="1"/>
  <c r="Q16" i="1"/>
  <c r="Q15" i="1"/>
  <c r="Q14" i="1"/>
  <c r="Q13" i="1"/>
  <c r="Q12" i="1"/>
  <c r="Q11" i="1"/>
  <c r="Q10" i="1"/>
  <c r="Q9" i="1"/>
  <c r="O20" i="1"/>
  <c r="O19" i="1"/>
  <c r="O18" i="1"/>
  <c r="O17" i="1"/>
  <c r="O16" i="1"/>
  <c r="O15" i="1"/>
  <c r="O14" i="1"/>
  <c r="O13" i="1"/>
  <c r="O12" i="1"/>
  <c r="O11" i="1"/>
  <c r="O10" i="1"/>
  <c r="O9" i="1"/>
  <c r="M20" i="1"/>
  <c r="M19" i="1"/>
  <c r="M18" i="1"/>
  <c r="M17" i="1"/>
  <c r="M16" i="1"/>
  <c r="M15" i="1"/>
  <c r="M14" i="1"/>
  <c r="M13" i="1"/>
  <c r="M12" i="1"/>
  <c r="M11" i="1"/>
  <c r="M10" i="1"/>
  <c r="M9" i="1"/>
  <c r="I20" i="1"/>
  <c r="I19" i="1"/>
  <c r="I18" i="1"/>
  <c r="I17" i="1"/>
  <c r="I16" i="1"/>
  <c r="I15" i="1"/>
  <c r="I14" i="1"/>
  <c r="I13" i="1"/>
  <c r="I12" i="1"/>
  <c r="I11" i="1"/>
  <c r="I10" i="1"/>
  <c r="I9" i="1"/>
  <c r="G20" i="1"/>
  <c r="G19" i="1"/>
  <c r="G18" i="1"/>
  <c r="G17" i="1"/>
  <c r="G16" i="1"/>
  <c r="G15" i="1"/>
  <c r="G14" i="1"/>
  <c r="G13" i="1"/>
  <c r="G12" i="1"/>
  <c r="G11" i="1"/>
  <c r="G10" i="1"/>
  <c r="G9" i="1"/>
  <c r="E20" i="1"/>
  <c r="E19" i="1"/>
  <c r="E18" i="1"/>
  <c r="E17" i="1"/>
  <c r="E16" i="1"/>
  <c r="E15" i="1"/>
  <c r="E14" i="1"/>
  <c r="E13" i="1"/>
  <c r="E12" i="1"/>
  <c r="E11" i="1"/>
  <c r="E10" i="1"/>
  <c r="C20" i="1"/>
  <c r="C19" i="1"/>
  <c r="C18" i="1"/>
  <c r="C17" i="1"/>
  <c r="C16" i="1"/>
  <c r="C15" i="1"/>
  <c r="C14" i="1"/>
  <c r="C13" i="1"/>
  <c r="C12" i="1"/>
  <c r="C11" i="1"/>
  <c r="AF22" i="1"/>
  <c r="AD22" i="1"/>
  <c r="AB22" i="1"/>
  <c r="V22" i="1"/>
  <c r="T22" i="1"/>
  <c r="R22" i="1"/>
  <c r="Z22" i="1"/>
  <c r="X22" i="1"/>
  <c r="P22" i="1"/>
  <c r="N22" i="1"/>
  <c r="L22" i="1"/>
  <c r="H22" i="1"/>
  <c r="D22" i="1"/>
  <c r="AA22" i="1" l="1"/>
  <c r="Z21" i="1"/>
  <c r="W22" i="1"/>
  <c r="V21" i="1"/>
  <c r="Q22" i="1"/>
  <c r="P21" i="1"/>
  <c r="U22" i="1"/>
  <c r="T21" i="1"/>
  <c r="AG22" i="1"/>
  <c r="AF21" i="1"/>
  <c r="M22" i="1"/>
  <c r="L21" i="1"/>
  <c r="AC22" i="1"/>
  <c r="AB21" i="1"/>
  <c r="I22" i="1"/>
  <c r="H21" i="1"/>
  <c r="Y22" i="1"/>
  <c r="X21" i="1"/>
  <c r="E22" i="1"/>
  <c r="D21" i="1"/>
  <c r="O22" i="1"/>
  <c r="N21" i="1"/>
  <c r="S22" i="1"/>
  <c r="R21" i="1"/>
  <c r="AE22" i="1"/>
  <c r="AD21" i="1"/>
  <c r="F22" i="1"/>
  <c r="G22" i="1" l="1"/>
  <c r="F21" i="1"/>
</calcChain>
</file>

<file path=xl/sharedStrings.xml><?xml version="1.0" encoding="utf-8"?>
<sst xmlns="http://schemas.openxmlformats.org/spreadsheetml/2006/main" count="79" uniqueCount="38">
  <si>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</si>
  <si>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</si>
  <si>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</si>
  <si>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</si>
  <si>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</si>
  <si>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</si>
  <si>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</si>
  <si>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</si>
  <si>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</si>
  <si>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</si>
  <si>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</si>
  <si>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완도군 자원관리센터</t>
  </si>
  <si>
    <t>완도읍</t>
    <phoneticPr fontId="1" type="noConversion"/>
  </si>
  <si>
    <t>소각대상물</t>
    <phoneticPr fontId="1" type="noConversion"/>
  </si>
  <si>
    <t>재활용</t>
    <phoneticPr fontId="1" type="noConversion"/>
  </si>
  <si>
    <t>음식물</t>
    <phoneticPr fontId="1" type="noConversion"/>
  </si>
  <si>
    <t>불연성</t>
    <phoneticPr fontId="1" type="noConversion"/>
  </si>
  <si>
    <t>일평균</t>
    <phoneticPr fontId="1" type="noConversion"/>
  </si>
  <si>
    <t>반입량</t>
    <phoneticPr fontId="1" type="noConversion"/>
  </si>
  <si>
    <t>군외면</t>
    <phoneticPr fontId="1" type="noConversion"/>
  </si>
  <si>
    <t>신지면</t>
    <phoneticPr fontId="1" type="noConversion"/>
  </si>
  <si>
    <t>고금면</t>
    <phoneticPr fontId="1" type="noConversion"/>
  </si>
  <si>
    <t>약산면</t>
    <phoneticPr fontId="1" type="noConversion"/>
  </si>
  <si>
    <t>단위: kg</t>
    <phoneticPr fontId="1" type="noConversion"/>
  </si>
  <si>
    <t>구   분</t>
    <phoneticPr fontId="1" type="noConversion"/>
  </si>
  <si>
    <t>1월</t>
    <phoneticPr fontId="1" type="noConversion"/>
  </si>
  <si>
    <t>합계/
월평균</t>
    <phoneticPr fontId="1" type="noConversion"/>
  </si>
  <si>
    <t>아라연환경 주식회사</t>
    <phoneticPr fontId="1" type="noConversion"/>
  </si>
  <si>
    <t>2018년 완도군 자원관리센터 반입 현황[01.01~12.31]</t>
    <phoneticPr fontId="1" type="noConversion"/>
  </si>
  <si>
    <t>1Ton 차량</t>
    <phoneticPr fontId="1" type="noConversion"/>
  </si>
  <si>
    <t>불연성</t>
    <phoneticPr fontId="1" type="noConversion"/>
  </si>
  <si>
    <t>소각
대상물</t>
    <phoneticPr fontId="1" type="noConversion"/>
  </si>
  <si>
    <t>반입량</t>
    <phoneticPr fontId="1" type="noConversion"/>
  </si>
  <si>
    <t>소각</t>
    <phoneticPr fontId="1" type="noConversion"/>
  </si>
  <si>
    <t>매립</t>
    <phoneticPr fontId="1" type="noConversion"/>
  </si>
  <si>
    <t>소각량</t>
    <phoneticPr fontId="1" type="noConversion"/>
  </si>
  <si>
    <t>일평균</t>
    <phoneticPr fontId="1" type="noConversion"/>
  </si>
  <si>
    <t>바닥재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</si>
</sst>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_-* #,##0.000_-;\-* #,##0.000_-;_-* &quot;-&quot;_-;_-@_-"/>
    <numFmt numFmtId="177" formatCode="_-* #,##0.000_-;\-* #,##0.000_-;_-* &quot;-&quot;???_-;_-@_-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/>
      <bottom style="thick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 style="thick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/>
      <diagonal/>
    </border>
    <border>
      <left/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1" fontId="0" fillId="0" borderId="3" xfId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0" xfId="0" applyAlignment="1">
      <alignment vertical="center"/>
    </xf>
    <xf numFmtId="41" fontId="0" fillId="0" borderId="2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0" fillId="0" borderId="5" xfId="1" applyFont="1" applyBorder="1">
      <alignment vertical="center"/>
    </xf>
    <xf numFmtId="41" fontId="0" fillId="0" borderId="4" xfId="1" applyFont="1" applyBorder="1">
      <alignment vertical="center"/>
    </xf>
    <xf numFmtId="41" fontId="0" fillId="0" borderId="6" xfId="1" applyFont="1" applyBorder="1">
      <alignment vertical="center"/>
    </xf>
    <xf numFmtId="41" fontId="0" fillId="0" borderId="7" xfId="1" applyFont="1" applyBorder="1">
      <alignment vertical="center"/>
    </xf>
    <xf numFmtId="0" fontId="2" fillId="0" borderId="0" xfId="0" applyFo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1" fontId="0" fillId="0" borderId="8" xfId="1" applyFont="1" applyBorder="1">
      <alignment vertical="center"/>
    </xf>
    <xf numFmtId="41" fontId="0" fillId="0" borderId="9" xfId="1" applyFont="1" applyBorder="1">
      <alignment vertical="center"/>
    </xf>
    <xf numFmtId="0" fontId="2" fillId="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1" fontId="0" fillId="0" borderId="15" xfId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1" fontId="2" fillId="0" borderId="20" xfId="1" applyFont="1" applyBorder="1" applyAlignment="1">
      <alignment vertical="center"/>
    </xf>
    <xf numFmtId="41" fontId="2" fillId="0" borderId="21" xfId="1" applyFont="1" applyBorder="1" applyAlignment="1">
      <alignment vertical="center"/>
    </xf>
    <xf numFmtId="41" fontId="0" fillId="0" borderId="23" xfId="1" applyFont="1" applyBorder="1">
      <alignment vertical="center"/>
    </xf>
    <xf numFmtId="41" fontId="0" fillId="0" borderId="25" xfId="1" applyFont="1" applyBorder="1">
      <alignment vertical="center"/>
    </xf>
    <xf numFmtId="41" fontId="0" fillId="0" borderId="24" xfId="1" applyFont="1" applyBorder="1">
      <alignment vertical="center"/>
    </xf>
    <xf numFmtId="41" fontId="2" fillId="0" borderId="26" xfId="1" applyFont="1" applyBorder="1" applyAlignment="1">
      <alignment vertical="center"/>
    </xf>
    <xf numFmtId="41" fontId="0" fillId="0" borderId="29" xfId="1" applyFont="1" applyBorder="1">
      <alignment vertical="center"/>
    </xf>
    <xf numFmtId="41" fontId="0" fillId="0" borderId="30" xfId="1" applyFont="1" applyBorder="1">
      <alignment vertical="center"/>
    </xf>
    <xf numFmtId="41" fontId="0" fillId="0" borderId="31" xfId="1" applyFont="1" applyBorder="1">
      <alignment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2" fillId="3" borderId="39" xfId="0" applyFont="1" applyFill="1" applyBorder="1" applyAlignment="1">
      <alignment horizontal="center" vertical="center"/>
    </xf>
    <xf numFmtId="41" fontId="0" fillId="0" borderId="36" xfId="1" applyFont="1" applyBorder="1">
      <alignment vertical="center"/>
    </xf>
    <xf numFmtId="41" fontId="0" fillId="0" borderId="47" xfId="1" applyFont="1" applyBorder="1">
      <alignment vertical="center"/>
    </xf>
    <xf numFmtId="41" fontId="0" fillId="0" borderId="39" xfId="1" applyFont="1" applyBorder="1">
      <alignment vertical="center"/>
    </xf>
    <xf numFmtId="0" fontId="0" fillId="0" borderId="50" xfId="0" applyBorder="1" applyAlignment="1">
      <alignment horizontal="right" vertical="center"/>
    </xf>
    <xf numFmtId="176" fontId="0" fillId="0" borderId="3" xfId="1" applyNumberFormat="1" applyFont="1" applyBorder="1">
      <alignment vertical="center"/>
    </xf>
    <xf numFmtId="176" fontId="0" fillId="0" borderId="1" xfId="1" applyNumberFormat="1" applyFont="1" applyBorder="1">
      <alignment vertical="center"/>
    </xf>
    <xf numFmtId="177" fontId="0" fillId="0" borderId="0" xfId="0" applyNumberFormat="1">
      <alignment vertical="center"/>
    </xf>
    <xf numFmtId="41" fontId="0" fillId="0" borderId="6" xfId="1" applyNumberFormat="1" applyFont="1" applyBorder="1">
      <alignment vertical="center"/>
    </xf>
    <xf numFmtId="41" fontId="0" fillId="0" borderId="3" xfId="1" applyNumberFormat="1" applyFont="1" applyBorder="1">
      <alignment vertical="center"/>
    </xf>
    <xf numFmtId="41" fontId="0" fillId="0" borderId="4" xfId="1" applyNumberFormat="1" applyFont="1" applyBorder="1">
      <alignment vertical="center"/>
    </xf>
    <xf numFmtId="41" fontId="0" fillId="0" borderId="1" xfId="1" applyNumberFormat="1" applyFont="1" applyBorder="1">
      <alignment vertical="center"/>
    </xf>
    <xf numFmtId="176" fontId="0" fillId="0" borderId="2" xfId="1" applyNumberFormat="1" applyFont="1" applyBorder="1">
      <alignment vertical="center"/>
    </xf>
    <xf numFmtId="176" fontId="0" fillId="0" borderId="15" xfId="1" applyNumberFormat="1" applyFont="1" applyBorder="1">
      <alignment vertical="center"/>
    </xf>
    <xf numFmtId="176" fontId="0" fillId="0" borderId="17" xfId="1" applyNumberFormat="1" applyFont="1" applyBorder="1">
      <alignment vertical="center"/>
    </xf>
    <xf numFmtId="41" fontId="0" fillId="0" borderId="8" xfId="1" applyNumberFormat="1" applyFont="1" applyBorder="1">
      <alignment vertical="center"/>
    </xf>
    <xf numFmtId="41" fontId="0" fillId="0" borderId="2" xfId="1" applyNumberFormat="1" applyFont="1" applyBorder="1">
      <alignment vertical="center"/>
    </xf>
    <xf numFmtId="0" fontId="0" fillId="0" borderId="53" xfId="0" applyBorder="1" applyAlignment="1">
      <alignment horizontal="center" vertical="center"/>
    </xf>
    <xf numFmtId="41" fontId="0" fillId="0" borderId="56" xfId="1" applyFont="1" applyBorder="1" applyAlignment="1">
      <alignment vertical="center"/>
    </xf>
    <xf numFmtId="41" fontId="0" fillId="0" borderId="56" xfId="1" applyNumberFormat="1" applyFont="1" applyBorder="1" applyAlignment="1">
      <alignment vertical="center"/>
    </xf>
    <xf numFmtId="41" fontId="0" fillId="0" borderId="57" xfId="1" applyFont="1" applyBorder="1" applyAlignment="1">
      <alignment horizontal="center" vertical="center"/>
    </xf>
    <xf numFmtId="41" fontId="0" fillId="0" borderId="55" xfId="1" applyFont="1" applyBorder="1" applyAlignment="1">
      <alignment horizontal="center" vertical="center"/>
    </xf>
    <xf numFmtId="41" fontId="0" fillId="0" borderId="54" xfId="1" applyFont="1" applyBorder="1" applyAlignment="1">
      <alignment horizontal="center" vertical="center"/>
    </xf>
    <xf numFmtId="41" fontId="0" fillId="0" borderId="56" xfId="1" applyFont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0" fillId="0" borderId="50" xfId="0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41" fontId="0" fillId="0" borderId="57" xfId="1" applyNumberFormat="1" applyFont="1" applyBorder="1" applyAlignment="1">
      <alignment horizontal="center" vertical="center"/>
    </xf>
    <xf numFmtId="41" fontId="0" fillId="0" borderId="55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27" xfId="0" applyFont="1" applyFill="1" applyBorder="1" applyAlignment="1">
      <alignment horizontal="center" vertical="center" textRotation="255"/>
    </xf>
    <xf numFmtId="0" fontId="2" fillId="3" borderId="16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390525</xdr:colOff>
      <xdr:row>23</xdr:row>
      <xdr:rowOff>57150</xdr:rowOff>
    </xdr:from>
    <xdr:to>
      <xdr:col>34</xdr:col>
      <xdr:colOff>708751</xdr:colOff>
      <xdr:row>23</xdr:row>
      <xdr:rowOff>227811</xdr:rowOff>
    </xdr:to>
    <xdr:pic>
      <xdr:nvPicPr>
        <xdr:cNvPr id="3" name="_x165895400" descr="EMB00002be803f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600000">
          <a:off x="22842311" y="15256329"/>
          <a:ext cx="318226" cy="1706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4"/>
  <sheetViews>
    <sheetView tabSelected="1" view="pageBreakPreview" topLeftCell="A10" zoomScale="55" zoomScaleSheetLayoutView="55" workbookViewId="0">
      <selection activeCell="H29" sqref="H29"/>
    </sheetView>
  </sheetViews>
  <sheetFormatPr defaultRowHeight="16.5" x14ac:dyDescent="0.3"/>
  <cols>
    <col min="1" max="1" width="6.625" customWidth="1"/>
    <col min="2" max="2" width="11.5" customWidth="1"/>
    <col min="3" max="5" width="9.75" customWidth="1"/>
    <col min="6" max="6" width="11.5" customWidth="1"/>
    <col min="7" max="33" width="9.75" customWidth="1"/>
    <col min="34" max="34" width="12.125" customWidth="1"/>
    <col min="35" max="35" width="9.75" customWidth="1"/>
    <col min="36" max="36" width="12.125" customWidth="1"/>
    <col min="37" max="37" width="9.75" customWidth="1"/>
    <col min="41" max="41" width="14.25" bestFit="1" customWidth="1"/>
  </cols>
  <sheetData>
    <row r="2" spans="1:41" ht="26.25" x14ac:dyDescent="0.3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34"/>
      <c r="AI2" s="34"/>
      <c r="AJ2" s="34"/>
      <c r="AK2" s="34"/>
    </row>
    <row r="3" spans="1:41" ht="11.25" customHeight="1" x14ac:dyDescent="0.3">
      <c r="A3" s="1"/>
      <c r="B3" s="6"/>
      <c r="C3" s="1"/>
      <c r="D3" s="1"/>
      <c r="E3" s="6"/>
      <c r="F3" s="1"/>
      <c r="G3" s="6"/>
      <c r="H3" s="1"/>
      <c r="I3" s="6"/>
      <c r="J3" s="7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34"/>
      <c r="AI3" s="34"/>
      <c r="AJ3" s="34"/>
      <c r="AK3" s="34"/>
    </row>
    <row r="4" spans="1:41" ht="17.25" thickBot="1" x14ac:dyDescent="0.35">
      <c r="AF4" s="73"/>
      <c r="AG4" s="73"/>
      <c r="AH4" s="40"/>
      <c r="AI4" s="40"/>
      <c r="AJ4" s="68" t="s">
        <v>23</v>
      </c>
      <c r="AK4" s="68"/>
    </row>
    <row r="5" spans="1:41" ht="62.25" customHeight="1" thickTop="1" thickBot="1" x14ac:dyDescent="0.35">
      <c r="A5" s="77" t="s">
        <v>24</v>
      </c>
      <c r="B5" s="94" t="s">
        <v>12</v>
      </c>
      <c r="C5" s="95"/>
      <c r="D5" s="95"/>
      <c r="E5" s="95"/>
      <c r="F5" s="95"/>
      <c r="G5" s="95"/>
      <c r="H5" s="95"/>
      <c r="I5" s="95"/>
      <c r="J5" s="95"/>
      <c r="K5" s="96"/>
      <c r="L5" s="74" t="s">
        <v>19</v>
      </c>
      <c r="M5" s="75"/>
      <c r="N5" s="75"/>
      <c r="O5" s="75"/>
      <c r="P5" s="75"/>
      <c r="Q5" s="82"/>
      <c r="R5" s="74" t="s">
        <v>20</v>
      </c>
      <c r="S5" s="75"/>
      <c r="T5" s="75"/>
      <c r="U5" s="75"/>
      <c r="V5" s="75"/>
      <c r="W5" s="82"/>
      <c r="X5" s="74" t="s">
        <v>21</v>
      </c>
      <c r="Y5" s="75"/>
      <c r="Z5" s="75"/>
      <c r="AA5" s="82"/>
      <c r="AB5" s="74" t="s">
        <v>22</v>
      </c>
      <c r="AC5" s="75"/>
      <c r="AD5" s="75"/>
      <c r="AE5" s="75"/>
      <c r="AF5" s="75"/>
      <c r="AG5" s="76"/>
      <c r="AH5" s="60" t="s">
        <v>33</v>
      </c>
      <c r="AI5" s="61"/>
      <c r="AJ5" s="64" t="s">
        <v>34</v>
      </c>
      <c r="AK5" s="65"/>
    </row>
    <row r="6" spans="1:41" ht="35.25" customHeight="1" x14ac:dyDescent="0.3">
      <c r="A6" s="78"/>
      <c r="B6" s="85" t="s">
        <v>13</v>
      </c>
      <c r="C6" s="86"/>
      <c r="D6" s="87" t="s">
        <v>14</v>
      </c>
      <c r="E6" s="86"/>
      <c r="F6" s="87" t="s">
        <v>15</v>
      </c>
      <c r="G6" s="86"/>
      <c r="H6" s="87" t="s">
        <v>16</v>
      </c>
      <c r="I6" s="86"/>
      <c r="J6" s="83" t="s">
        <v>29</v>
      </c>
      <c r="K6" s="84"/>
      <c r="L6" s="85" t="s">
        <v>13</v>
      </c>
      <c r="M6" s="86"/>
      <c r="N6" s="87" t="s">
        <v>14</v>
      </c>
      <c r="O6" s="86"/>
      <c r="P6" s="87" t="s">
        <v>16</v>
      </c>
      <c r="Q6" s="88"/>
      <c r="R6" s="85" t="s">
        <v>13</v>
      </c>
      <c r="S6" s="86"/>
      <c r="T6" s="87" t="s">
        <v>14</v>
      </c>
      <c r="U6" s="86"/>
      <c r="V6" s="87" t="s">
        <v>16</v>
      </c>
      <c r="W6" s="88"/>
      <c r="X6" s="85" t="s">
        <v>13</v>
      </c>
      <c r="Y6" s="86"/>
      <c r="Z6" s="87" t="s">
        <v>14</v>
      </c>
      <c r="AA6" s="86"/>
      <c r="AB6" s="85" t="s">
        <v>13</v>
      </c>
      <c r="AC6" s="86"/>
      <c r="AD6" s="87" t="s">
        <v>14</v>
      </c>
      <c r="AE6" s="86"/>
      <c r="AF6" s="87" t="s">
        <v>16</v>
      </c>
      <c r="AG6" s="90"/>
      <c r="AH6" s="60"/>
      <c r="AI6" s="61"/>
      <c r="AJ6" s="64"/>
      <c r="AK6" s="65"/>
    </row>
    <row r="7" spans="1:41" ht="35.25" customHeight="1" x14ac:dyDescent="0.3">
      <c r="A7" s="79"/>
      <c r="B7" s="62"/>
      <c r="C7" s="63"/>
      <c r="D7" s="66"/>
      <c r="E7" s="63"/>
      <c r="F7" s="66"/>
      <c r="G7" s="63"/>
      <c r="H7" s="66"/>
      <c r="I7" s="63"/>
      <c r="J7" s="32" t="s">
        <v>31</v>
      </c>
      <c r="K7" s="33" t="s">
        <v>30</v>
      </c>
      <c r="L7" s="62"/>
      <c r="M7" s="63"/>
      <c r="N7" s="66"/>
      <c r="O7" s="63"/>
      <c r="P7" s="66"/>
      <c r="Q7" s="89"/>
      <c r="R7" s="62"/>
      <c r="S7" s="63"/>
      <c r="T7" s="66"/>
      <c r="U7" s="63"/>
      <c r="V7" s="66"/>
      <c r="W7" s="89"/>
      <c r="X7" s="62"/>
      <c r="Y7" s="63"/>
      <c r="Z7" s="66"/>
      <c r="AA7" s="63"/>
      <c r="AB7" s="62"/>
      <c r="AC7" s="63"/>
      <c r="AD7" s="66"/>
      <c r="AE7" s="63"/>
      <c r="AF7" s="66"/>
      <c r="AG7" s="91"/>
      <c r="AH7" s="62"/>
      <c r="AI7" s="63"/>
      <c r="AJ7" s="66"/>
      <c r="AK7" s="67"/>
    </row>
    <row r="8" spans="1:41" ht="65.25" customHeight="1" thickBot="1" x14ac:dyDescent="0.35">
      <c r="A8" s="80"/>
      <c r="B8" s="13" t="s">
        <v>18</v>
      </c>
      <c r="C8" s="14" t="s">
        <v>17</v>
      </c>
      <c r="D8" s="14" t="s">
        <v>18</v>
      </c>
      <c r="E8" s="14" t="s">
        <v>17</v>
      </c>
      <c r="F8" s="14" t="s">
        <v>18</v>
      </c>
      <c r="G8" s="14" t="s">
        <v>17</v>
      </c>
      <c r="H8" s="14" t="s">
        <v>18</v>
      </c>
      <c r="I8" s="14" t="s">
        <v>17</v>
      </c>
      <c r="J8" s="92" t="s">
        <v>32</v>
      </c>
      <c r="K8" s="93"/>
      <c r="L8" s="13" t="s">
        <v>18</v>
      </c>
      <c r="M8" s="14" t="s">
        <v>17</v>
      </c>
      <c r="N8" s="14" t="s">
        <v>18</v>
      </c>
      <c r="O8" s="14" t="s">
        <v>17</v>
      </c>
      <c r="P8" s="14" t="s">
        <v>18</v>
      </c>
      <c r="Q8" s="15" t="s">
        <v>17</v>
      </c>
      <c r="R8" s="13" t="s">
        <v>18</v>
      </c>
      <c r="S8" s="14" t="s">
        <v>17</v>
      </c>
      <c r="T8" s="14" t="s">
        <v>18</v>
      </c>
      <c r="U8" s="14" t="s">
        <v>17</v>
      </c>
      <c r="V8" s="14" t="s">
        <v>18</v>
      </c>
      <c r="W8" s="15" t="s">
        <v>17</v>
      </c>
      <c r="X8" s="13" t="s">
        <v>18</v>
      </c>
      <c r="Y8" s="14" t="s">
        <v>17</v>
      </c>
      <c r="Z8" s="14" t="s">
        <v>18</v>
      </c>
      <c r="AA8" s="15" t="s">
        <v>17</v>
      </c>
      <c r="AB8" s="13" t="s">
        <v>18</v>
      </c>
      <c r="AC8" s="14" t="s">
        <v>17</v>
      </c>
      <c r="AD8" s="14" t="s">
        <v>18</v>
      </c>
      <c r="AE8" s="14" t="s">
        <v>17</v>
      </c>
      <c r="AF8" s="14" t="s">
        <v>18</v>
      </c>
      <c r="AG8" s="36" t="s">
        <v>17</v>
      </c>
      <c r="AH8" s="13" t="s">
        <v>35</v>
      </c>
      <c r="AI8" s="14" t="s">
        <v>36</v>
      </c>
      <c r="AJ8" s="14" t="s">
        <v>37</v>
      </c>
      <c r="AK8" s="18" t="s">
        <v>36</v>
      </c>
    </row>
    <row r="9" spans="1:41" ht="70.5" customHeight="1" thickTop="1" x14ac:dyDescent="0.3">
      <c r="A9" s="19" t="s">
        <v>25</v>
      </c>
      <c r="B9" s="10">
        <v>403380</v>
      </c>
      <c r="C9" s="2">
        <f>B9/$AL$9</f>
        <v>13012.258064516129</v>
      </c>
      <c r="D9" s="2">
        <v>15780</v>
      </c>
      <c r="E9" s="2">
        <f>D9/$AL$9</f>
        <v>509.03225806451616</v>
      </c>
      <c r="F9" s="2">
        <v>143270</v>
      </c>
      <c r="G9" s="2">
        <f>F9/$AL$9</f>
        <v>4621.6129032258068</v>
      </c>
      <c r="H9" s="2">
        <v>1710</v>
      </c>
      <c r="I9" s="2">
        <f>H9/$AL$9</f>
        <v>55.161290322580648</v>
      </c>
      <c r="J9" s="31">
        <v>20790</v>
      </c>
      <c r="K9" s="25">
        <v>1600</v>
      </c>
      <c r="L9" s="10">
        <v>27080</v>
      </c>
      <c r="M9" s="2">
        <f>L9/$AL$9</f>
        <v>873.54838709677415</v>
      </c>
      <c r="N9" s="2">
        <v>0</v>
      </c>
      <c r="O9" s="2">
        <f>N9/$AL$9</f>
        <v>0</v>
      </c>
      <c r="P9" s="2">
        <v>0</v>
      </c>
      <c r="Q9" s="11">
        <f>P9/$AL$9</f>
        <v>0</v>
      </c>
      <c r="R9" s="10">
        <v>28700</v>
      </c>
      <c r="S9" s="2">
        <f>R9/$AL$9</f>
        <v>925.80645161290317</v>
      </c>
      <c r="T9" s="2">
        <v>5140</v>
      </c>
      <c r="U9" s="2">
        <f>T9/$AL$9</f>
        <v>165.80645161290323</v>
      </c>
      <c r="V9" s="2">
        <v>0</v>
      </c>
      <c r="W9" s="11">
        <f>V9/$AL$9</f>
        <v>0</v>
      </c>
      <c r="X9" s="10">
        <v>36400</v>
      </c>
      <c r="Y9" s="2">
        <f>X9/$AL$9</f>
        <v>1174.1935483870968</v>
      </c>
      <c r="Z9" s="2">
        <v>2230</v>
      </c>
      <c r="AA9" s="11">
        <f>Z9/$AL$9</f>
        <v>71.935483870967744</v>
      </c>
      <c r="AB9" s="10">
        <v>15830</v>
      </c>
      <c r="AC9" s="2">
        <f>AB9/$AL$9</f>
        <v>510.64516129032256</v>
      </c>
      <c r="AD9" s="2">
        <v>0</v>
      </c>
      <c r="AE9" s="2">
        <f>AD9/$AL$9</f>
        <v>0</v>
      </c>
      <c r="AF9" s="2">
        <v>0</v>
      </c>
      <c r="AG9" s="37">
        <f>AF9/$AL$9</f>
        <v>0</v>
      </c>
      <c r="AH9" s="44">
        <v>810730</v>
      </c>
      <c r="AI9" s="45">
        <f>AH9/$AL$9</f>
        <v>26152.580645161292</v>
      </c>
      <c r="AJ9" s="45">
        <v>161970</v>
      </c>
      <c r="AK9" s="20">
        <f>AJ9/$AL$9</f>
        <v>5224.8387096774195</v>
      </c>
      <c r="AL9">
        <v>31</v>
      </c>
      <c r="AN9" s="41"/>
      <c r="AO9" s="43"/>
    </row>
    <row r="10" spans="1:41" ht="70.5" customHeight="1" x14ac:dyDescent="0.3">
      <c r="A10" s="19" t="s">
        <v>0</v>
      </c>
      <c r="B10" s="9">
        <v>384500</v>
      </c>
      <c r="C10" s="3">
        <f>B10/$AL$10</f>
        <v>13732.142857142857</v>
      </c>
      <c r="D10" s="3">
        <v>17720</v>
      </c>
      <c r="E10" s="3">
        <f>D10/$AL$10</f>
        <v>632.85714285714289</v>
      </c>
      <c r="F10" s="3">
        <v>126250</v>
      </c>
      <c r="G10" s="3">
        <f>F10/$AL$10</f>
        <v>4508.9285714285716</v>
      </c>
      <c r="H10" s="3">
        <v>470</v>
      </c>
      <c r="I10" s="3">
        <f>H10/$AL$10</f>
        <v>16.785714285714285</v>
      </c>
      <c r="J10" s="29">
        <v>27200</v>
      </c>
      <c r="K10" s="26">
        <v>5750</v>
      </c>
      <c r="L10" s="9">
        <v>28810</v>
      </c>
      <c r="M10" s="3">
        <f>L10/$AL$10</f>
        <v>1028.9285714285713</v>
      </c>
      <c r="N10" s="3">
        <v>0</v>
      </c>
      <c r="O10" s="3">
        <f>N10/$AL$10</f>
        <v>0</v>
      </c>
      <c r="P10" s="2">
        <v>0</v>
      </c>
      <c r="Q10" s="8">
        <f>P10/$AL$10</f>
        <v>0</v>
      </c>
      <c r="R10" s="9">
        <v>32240</v>
      </c>
      <c r="S10" s="3">
        <f>R10/$AL$10</f>
        <v>1151.4285714285713</v>
      </c>
      <c r="T10" s="3">
        <v>5190</v>
      </c>
      <c r="U10" s="3">
        <f>T10/$AL$10</f>
        <v>185.35714285714286</v>
      </c>
      <c r="V10" s="2">
        <v>0</v>
      </c>
      <c r="W10" s="8">
        <f>V10/$AL$10</f>
        <v>0</v>
      </c>
      <c r="X10" s="9">
        <v>34180</v>
      </c>
      <c r="Y10" s="3">
        <f>X10/$AL$10</f>
        <v>1220.7142857142858</v>
      </c>
      <c r="Z10" s="3">
        <v>410</v>
      </c>
      <c r="AA10" s="8">
        <f>Z10/$AL$10</f>
        <v>14.642857142857142</v>
      </c>
      <c r="AB10" s="9">
        <v>16720</v>
      </c>
      <c r="AC10" s="3">
        <f>AB10/$AL$10</f>
        <v>597.14285714285711</v>
      </c>
      <c r="AD10" s="2">
        <v>0</v>
      </c>
      <c r="AE10" s="3">
        <f>AD10/$AL$10</f>
        <v>0</v>
      </c>
      <c r="AF10" s="2">
        <v>0</v>
      </c>
      <c r="AG10" s="38">
        <f>AF10/$AL$10</f>
        <v>0</v>
      </c>
      <c r="AH10" s="46">
        <v>540475</v>
      </c>
      <c r="AI10" s="45">
        <f t="shared" ref="AI10:AI20" si="0">AH10/$AL$9</f>
        <v>17434.677419354837</v>
      </c>
      <c r="AJ10" s="47">
        <v>108020</v>
      </c>
      <c r="AK10" s="20">
        <f t="shared" ref="AK10:AK20" si="1">AJ10/$AL$9</f>
        <v>3484.516129032258</v>
      </c>
      <c r="AL10">
        <v>28</v>
      </c>
      <c r="AN10" s="42"/>
      <c r="AO10" s="43"/>
    </row>
    <row r="11" spans="1:41" ht="70.5" customHeight="1" x14ac:dyDescent="0.3">
      <c r="A11" s="19" t="s">
        <v>1</v>
      </c>
      <c r="B11" s="9">
        <v>449520</v>
      </c>
      <c r="C11" s="3">
        <f>B11/$AL$11</f>
        <v>14500.645161290322</v>
      </c>
      <c r="D11" s="3">
        <v>13570</v>
      </c>
      <c r="E11" s="3">
        <f>D11/$AL$11</f>
        <v>437.74193548387098</v>
      </c>
      <c r="F11" s="3">
        <v>144900</v>
      </c>
      <c r="G11" s="3">
        <f>F11/$AL$11</f>
        <v>4674.1935483870966</v>
      </c>
      <c r="H11" s="3">
        <v>3500</v>
      </c>
      <c r="I11" s="3">
        <f>H11/$AL$11</f>
        <v>112.90322580645162</v>
      </c>
      <c r="J11" s="29">
        <v>46920</v>
      </c>
      <c r="K11" s="26">
        <v>10580</v>
      </c>
      <c r="L11" s="9">
        <v>34080</v>
      </c>
      <c r="M11" s="3">
        <f>L11/$AL$11</f>
        <v>1099.3548387096773</v>
      </c>
      <c r="N11" s="3">
        <v>0</v>
      </c>
      <c r="O11" s="3">
        <f>N11/$AL$11</f>
        <v>0</v>
      </c>
      <c r="P11" s="2">
        <v>1550</v>
      </c>
      <c r="Q11" s="8">
        <f>P11/$AL$11</f>
        <v>50</v>
      </c>
      <c r="R11" s="9">
        <v>35250</v>
      </c>
      <c r="S11" s="3">
        <f>R11/$AL$11</f>
        <v>1137.0967741935483</v>
      </c>
      <c r="T11" s="3">
        <v>3660</v>
      </c>
      <c r="U11" s="3">
        <f>T11/$AL$11</f>
        <v>118.06451612903226</v>
      </c>
      <c r="V11" s="2">
        <v>0</v>
      </c>
      <c r="W11" s="8">
        <f>V11/$AL$11</f>
        <v>0</v>
      </c>
      <c r="X11" s="9">
        <v>39430</v>
      </c>
      <c r="Y11" s="3">
        <f>X11/$AL$11</f>
        <v>1271.9354838709678</v>
      </c>
      <c r="Z11" s="3">
        <v>1900</v>
      </c>
      <c r="AA11" s="8">
        <f>Z11/$AL$11</f>
        <v>61.29032258064516</v>
      </c>
      <c r="AB11" s="9">
        <v>17710</v>
      </c>
      <c r="AC11" s="3">
        <f>AB11/$AL$11</f>
        <v>571.29032258064512</v>
      </c>
      <c r="AD11" s="2">
        <v>0</v>
      </c>
      <c r="AE11" s="3">
        <f>AD11/$AL$11</f>
        <v>0</v>
      </c>
      <c r="AF11" s="2">
        <v>320</v>
      </c>
      <c r="AG11" s="38">
        <f>AF11/$AL$11</f>
        <v>10.32258064516129</v>
      </c>
      <c r="AH11" s="46">
        <v>792095</v>
      </c>
      <c r="AI11" s="45">
        <f t="shared" si="0"/>
        <v>25551.451612903227</v>
      </c>
      <c r="AJ11" s="47">
        <v>158480</v>
      </c>
      <c r="AK11" s="20">
        <f t="shared" si="1"/>
        <v>5112.2580645161288</v>
      </c>
      <c r="AL11">
        <v>31</v>
      </c>
      <c r="AN11" s="42"/>
      <c r="AO11" s="43"/>
    </row>
    <row r="12" spans="1:41" ht="70.5" customHeight="1" x14ac:dyDescent="0.3">
      <c r="A12" s="19" t="s">
        <v>2</v>
      </c>
      <c r="B12" s="9">
        <v>438090</v>
      </c>
      <c r="C12" s="3">
        <f>B12/$AL$12</f>
        <v>14603</v>
      </c>
      <c r="D12" s="3">
        <v>14230</v>
      </c>
      <c r="E12" s="3">
        <f>D12/$AL$12</f>
        <v>474.33333333333331</v>
      </c>
      <c r="F12" s="3">
        <v>155370</v>
      </c>
      <c r="G12" s="3">
        <f>F12/$AL$12</f>
        <v>5179</v>
      </c>
      <c r="H12" s="3">
        <v>330</v>
      </c>
      <c r="I12" s="3">
        <f>H12/$AL$12</f>
        <v>11</v>
      </c>
      <c r="J12" s="29">
        <v>39150</v>
      </c>
      <c r="K12" s="26">
        <v>12610</v>
      </c>
      <c r="L12" s="9">
        <v>35370</v>
      </c>
      <c r="M12" s="3">
        <f>L12/$AL$12</f>
        <v>1179</v>
      </c>
      <c r="N12" s="3">
        <v>0</v>
      </c>
      <c r="O12" s="3">
        <f>N12/$AL$12</f>
        <v>0</v>
      </c>
      <c r="P12" s="2">
        <v>0</v>
      </c>
      <c r="Q12" s="8">
        <f>P12/$AL$12</f>
        <v>0</v>
      </c>
      <c r="R12" s="9">
        <v>38000</v>
      </c>
      <c r="S12" s="3">
        <f>R12/$AL$12</f>
        <v>1266.6666666666667</v>
      </c>
      <c r="T12" s="3">
        <v>4520</v>
      </c>
      <c r="U12" s="3">
        <f>T12/$AL$12</f>
        <v>150.66666666666666</v>
      </c>
      <c r="V12" s="2">
        <v>0</v>
      </c>
      <c r="W12" s="8">
        <f>V12/$AL$12</f>
        <v>0</v>
      </c>
      <c r="X12" s="9">
        <v>37470</v>
      </c>
      <c r="Y12" s="3">
        <f>X12/$AL$12</f>
        <v>1249</v>
      </c>
      <c r="Z12" s="3">
        <v>2010</v>
      </c>
      <c r="AA12" s="8">
        <f>Z12/$AL$12</f>
        <v>67</v>
      </c>
      <c r="AB12" s="9">
        <v>16230</v>
      </c>
      <c r="AC12" s="3">
        <f>AB12/$AL$12</f>
        <v>541</v>
      </c>
      <c r="AD12" s="2">
        <v>0</v>
      </c>
      <c r="AE12" s="3">
        <f>AD12/$AL$12</f>
        <v>0</v>
      </c>
      <c r="AF12" s="2">
        <v>0</v>
      </c>
      <c r="AG12" s="38">
        <f>AF12/$AL$12</f>
        <v>0</v>
      </c>
      <c r="AH12" s="46">
        <v>769540</v>
      </c>
      <c r="AI12" s="45">
        <f t="shared" si="0"/>
        <v>24823.870967741936</v>
      </c>
      <c r="AJ12" s="47">
        <v>154020</v>
      </c>
      <c r="AK12" s="20">
        <f t="shared" si="1"/>
        <v>4968.3870967741932</v>
      </c>
      <c r="AL12">
        <v>30</v>
      </c>
      <c r="AN12" s="42"/>
      <c r="AO12" s="43"/>
    </row>
    <row r="13" spans="1:41" ht="70.5" customHeight="1" x14ac:dyDescent="0.3">
      <c r="A13" s="19" t="s">
        <v>3</v>
      </c>
      <c r="B13" s="9">
        <v>473600</v>
      </c>
      <c r="C13" s="3">
        <f>B13/$AL$13</f>
        <v>15277.41935483871</v>
      </c>
      <c r="D13" s="3">
        <v>14480</v>
      </c>
      <c r="E13" s="3">
        <f>D13/$AL$13</f>
        <v>467.09677419354841</v>
      </c>
      <c r="F13" s="3">
        <v>165800</v>
      </c>
      <c r="G13" s="3">
        <f>F13/$AL$13</f>
        <v>5348.3870967741932</v>
      </c>
      <c r="H13" s="3">
        <v>2750</v>
      </c>
      <c r="I13" s="3">
        <f>H13/$AL$13</f>
        <v>88.709677419354833</v>
      </c>
      <c r="J13" s="29">
        <v>39410</v>
      </c>
      <c r="K13" s="26">
        <v>11020</v>
      </c>
      <c r="L13" s="9">
        <v>36480</v>
      </c>
      <c r="M13" s="3">
        <f>L13/$AL$13</f>
        <v>1176.7741935483871</v>
      </c>
      <c r="N13" s="3">
        <v>0</v>
      </c>
      <c r="O13" s="3">
        <f>N13/$AL$13</f>
        <v>0</v>
      </c>
      <c r="P13" s="2">
        <v>0</v>
      </c>
      <c r="Q13" s="8">
        <f>P13/$AL$13</f>
        <v>0</v>
      </c>
      <c r="R13" s="9">
        <v>41450</v>
      </c>
      <c r="S13" s="3">
        <f>R13/$AL$13</f>
        <v>1337.0967741935483</v>
      </c>
      <c r="T13" s="3">
        <v>7840</v>
      </c>
      <c r="U13" s="3">
        <f>T13/$AL$13</f>
        <v>252.90322580645162</v>
      </c>
      <c r="V13" s="2">
        <v>0</v>
      </c>
      <c r="W13" s="8">
        <f>V13/$AL$13</f>
        <v>0</v>
      </c>
      <c r="X13" s="9">
        <v>39470</v>
      </c>
      <c r="Y13" s="3">
        <f>X13/$AL$13</f>
        <v>1273.2258064516129</v>
      </c>
      <c r="Z13" s="3">
        <v>1560</v>
      </c>
      <c r="AA13" s="8">
        <f>Z13/$AL$13</f>
        <v>50.322580645161288</v>
      </c>
      <c r="AB13" s="9">
        <v>20230</v>
      </c>
      <c r="AC13" s="3">
        <f>AB13/$AL$13</f>
        <v>652.58064516129036</v>
      </c>
      <c r="AD13" s="2">
        <v>0</v>
      </c>
      <c r="AE13" s="3">
        <f>AD13/$AL$13</f>
        <v>0</v>
      </c>
      <c r="AF13" s="2">
        <v>0</v>
      </c>
      <c r="AG13" s="38">
        <f>AF13/$AL$13</f>
        <v>0</v>
      </c>
      <c r="AH13" s="46">
        <v>655290</v>
      </c>
      <c r="AI13" s="45">
        <f t="shared" si="0"/>
        <v>21138.387096774193</v>
      </c>
      <c r="AJ13" s="47">
        <v>133040</v>
      </c>
      <c r="AK13" s="20">
        <f t="shared" si="1"/>
        <v>4291.6129032258068</v>
      </c>
      <c r="AL13">
        <v>31</v>
      </c>
      <c r="AN13" s="42"/>
      <c r="AO13" s="43"/>
    </row>
    <row r="14" spans="1:41" ht="70.5" customHeight="1" x14ac:dyDescent="0.3">
      <c r="A14" s="19" t="s">
        <v>4</v>
      </c>
      <c r="B14" s="9">
        <v>452200</v>
      </c>
      <c r="C14" s="3">
        <f>B14/$AL$14</f>
        <v>15073.333333333334</v>
      </c>
      <c r="D14" s="3">
        <v>15010</v>
      </c>
      <c r="E14" s="3">
        <f>D14/$AL$14</f>
        <v>500.33333333333331</v>
      </c>
      <c r="F14" s="3">
        <v>154650</v>
      </c>
      <c r="G14" s="3">
        <f>F14/$AL$14</f>
        <v>5155</v>
      </c>
      <c r="H14" s="3">
        <v>630</v>
      </c>
      <c r="I14" s="3">
        <f>H14/$AL$14</f>
        <v>21</v>
      </c>
      <c r="J14" s="29">
        <v>44610</v>
      </c>
      <c r="K14" s="26">
        <v>6450</v>
      </c>
      <c r="L14" s="9">
        <v>33960</v>
      </c>
      <c r="M14" s="3">
        <f>L14/$AL$14</f>
        <v>1132</v>
      </c>
      <c r="N14" s="3">
        <v>700</v>
      </c>
      <c r="O14" s="3">
        <f>N14/$AL$14</f>
        <v>23.333333333333332</v>
      </c>
      <c r="P14" s="2">
        <v>0</v>
      </c>
      <c r="Q14" s="8">
        <f>P14/$AL$14</f>
        <v>0</v>
      </c>
      <c r="R14" s="9">
        <v>33790</v>
      </c>
      <c r="S14" s="3">
        <f>R14/$AL$14</f>
        <v>1126.3333333333333</v>
      </c>
      <c r="T14" s="3">
        <v>8660</v>
      </c>
      <c r="U14" s="3">
        <f>T14/$AL$14</f>
        <v>288.66666666666669</v>
      </c>
      <c r="V14" s="2">
        <v>270</v>
      </c>
      <c r="W14" s="8">
        <f>V14/$AL$14</f>
        <v>9</v>
      </c>
      <c r="X14" s="9">
        <v>38670</v>
      </c>
      <c r="Y14" s="3">
        <f>X14/$AL$14</f>
        <v>1289</v>
      </c>
      <c r="Z14" s="3">
        <v>1100</v>
      </c>
      <c r="AA14" s="8">
        <f>Z14/$AL$14</f>
        <v>36.666666666666664</v>
      </c>
      <c r="AB14" s="9">
        <v>17410</v>
      </c>
      <c r="AC14" s="3">
        <f>AB14/$AL$14</f>
        <v>580.33333333333337</v>
      </c>
      <c r="AD14" s="2">
        <v>40</v>
      </c>
      <c r="AE14" s="3">
        <f>AD14/$AL$14</f>
        <v>1.3333333333333333</v>
      </c>
      <c r="AF14" s="2">
        <v>0</v>
      </c>
      <c r="AG14" s="38">
        <f>AF14/$AL$14</f>
        <v>0</v>
      </c>
      <c r="AH14" s="46">
        <v>716220</v>
      </c>
      <c r="AI14" s="45">
        <f t="shared" si="0"/>
        <v>23103.870967741936</v>
      </c>
      <c r="AJ14" s="47">
        <v>141800</v>
      </c>
      <c r="AK14" s="20">
        <f t="shared" si="1"/>
        <v>4574.1935483870966</v>
      </c>
      <c r="AL14">
        <v>30</v>
      </c>
      <c r="AN14" s="42"/>
      <c r="AO14" s="43"/>
    </row>
    <row r="15" spans="1:41" ht="70.5" customHeight="1" x14ac:dyDescent="0.3">
      <c r="A15" s="19" t="s">
        <v>5</v>
      </c>
      <c r="B15" s="9">
        <v>475160</v>
      </c>
      <c r="C15" s="3">
        <f>B15/$AL$15</f>
        <v>15327.741935483871</v>
      </c>
      <c r="D15" s="3">
        <v>19020</v>
      </c>
      <c r="E15" s="3">
        <f>D15/$AL$15</f>
        <v>613.54838709677415</v>
      </c>
      <c r="F15" s="3">
        <v>192670</v>
      </c>
      <c r="G15" s="3">
        <f>F15/$AL$15</f>
        <v>6215.1612903225805</v>
      </c>
      <c r="H15" s="3">
        <v>2030</v>
      </c>
      <c r="I15" s="3">
        <f>H15/$AL$15</f>
        <v>65.483870967741936</v>
      </c>
      <c r="J15" s="29">
        <v>35570</v>
      </c>
      <c r="K15" s="26">
        <v>3020</v>
      </c>
      <c r="L15" s="9">
        <v>36190</v>
      </c>
      <c r="M15" s="3">
        <f>L15/$AL$15</f>
        <v>1167.4193548387098</v>
      </c>
      <c r="N15" s="3">
        <v>0</v>
      </c>
      <c r="O15" s="3">
        <f>N15/$AL$15</f>
        <v>0</v>
      </c>
      <c r="P15" s="2">
        <v>0</v>
      </c>
      <c r="Q15" s="8">
        <f>P15/$AL$15</f>
        <v>0</v>
      </c>
      <c r="R15" s="9">
        <v>42900</v>
      </c>
      <c r="S15" s="3">
        <f>R15/$AL$15</f>
        <v>1383.8709677419354</v>
      </c>
      <c r="T15" s="3">
        <v>8600</v>
      </c>
      <c r="U15" s="3">
        <f>T15/$AL$15</f>
        <v>277.41935483870969</v>
      </c>
      <c r="V15" s="2">
        <v>0</v>
      </c>
      <c r="W15" s="8">
        <f>V15/$AL$15</f>
        <v>0</v>
      </c>
      <c r="X15" s="9">
        <v>39930</v>
      </c>
      <c r="Y15" s="3">
        <f>X15/$AL$15</f>
        <v>1288.0645161290322</v>
      </c>
      <c r="Z15" s="3">
        <v>1590</v>
      </c>
      <c r="AA15" s="8">
        <f>Z15/$AL$15</f>
        <v>51.29032258064516</v>
      </c>
      <c r="AB15" s="9">
        <v>23300</v>
      </c>
      <c r="AC15" s="3">
        <f>AB15/$AL$15</f>
        <v>751.61290322580646</v>
      </c>
      <c r="AD15" s="2">
        <v>0</v>
      </c>
      <c r="AE15" s="3">
        <f>AD15/$AL$15</f>
        <v>0</v>
      </c>
      <c r="AF15" s="2">
        <v>0</v>
      </c>
      <c r="AG15" s="38">
        <f>AF15/$AL$15</f>
        <v>0</v>
      </c>
      <c r="AH15" s="46">
        <v>716115</v>
      </c>
      <c r="AI15" s="45">
        <f t="shared" si="0"/>
        <v>23100.483870967742</v>
      </c>
      <c r="AJ15" s="47">
        <v>143350</v>
      </c>
      <c r="AK15" s="20">
        <f t="shared" si="1"/>
        <v>4624.1935483870966</v>
      </c>
      <c r="AL15">
        <v>31</v>
      </c>
      <c r="AN15" s="42"/>
      <c r="AO15" s="43"/>
    </row>
    <row r="16" spans="1:41" ht="70.5" customHeight="1" x14ac:dyDescent="0.3">
      <c r="A16" s="19" t="s">
        <v>6</v>
      </c>
      <c r="B16" s="9">
        <v>449810</v>
      </c>
      <c r="C16" s="3">
        <f>B16/$AL$16</f>
        <v>14510</v>
      </c>
      <c r="D16" s="3">
        <v>15060</v>
      </c>
      <c r="E16" s="3">
        <f>D16/$AL$16</f>
        <v>485.80645161290323</v>
      </c>
      <c r="F16" s="3">
        <v>199760</v>
      </c>
      <c r="G16" s="3">
        <f>F16/$AL$16</f>
        <v>6443.8709677419356</v>
      </c>
      <c r="H16" s="3">
        <v>2600</v>
      </c>
      <c r="I16" s="3">
        <f>H16/$AL$16</f>
        <v>83.870967741935488</v>
      </c>
      <c r="J16" s="3">
        <v>28190</v>
      </c>
      <c r="K16" s="26">
        <v>8220</v>
      </c>
      <c r="L16" s="9">
        <v>33530</v>
      </c>
      <c r="M16" s="3">
        <f>L16/$AL$16</f>
        <v>1081.6129032258063</v>
      </c>
      <c r="N16" s="3">
        <v>0</v>
      </c>
      <c r="O16" s="3">
        <f>N16/$AL$16</f>
        <v>0</v>
      </c>
      <c r="P16" s="2">
        <v>0</v>
      </c>
      <c r="Q16" s="8">
        <f>P16/$AL$16</f>
        <v>0</v>
      </c>
      <c r="R16" s="9">
        <v>58660</v>
      </c>
      <c r="S16" s="3">
        <f>R16/$AL$16</f>
        <v>1892.258064516129</v>
      </c>
      <c r="T16" s="3">
        <v>10220</v>
      </c>
      <c r="U16" s="3">
        <f>T16/$AL$16</f>
        <v>329.67741935483872</v>
      </c>
      <c r="V16" s="2">
        <v>0</v>
      </c>
      <c r="W16" s="8">
        <f>V16/$AL$16</f>
        <v>0</v>
      </c>
      <c r="X16" s="9">
        <v>42640</v>
      </c>
      <c r="Y16" s="3">
        <f>X16/$AL$16</f>
        <v>1375.483870967742</v>
      </c>
      <c r="Z16" s="3">
        <v>3170</v>
      </c>
      <c r="AA16" s="8">
        <f>Z16/$AL$16</f>
        <v>102.25806451612904</v>
      </c>
      <c r="AB16" s="9">
        <v>21480</v>
      </c>
      <c r="AC16" s="3">
        <f>AB16/$AL$16</f>
        <v>692.90322580645159</v>
      </c>
      <c r="AD16" s="2">
        <v>0</v>
      </c>
      <c r="AE16" s="3">
        <f>AD16/$AL$16</f>
        <v>0</v>
      </c>
      <c r="AF16" s="2">
        <v>0</v>
      </c>
      <c r="AG16" s="38">
        <f>AF16/$AL$16</f>
        <v>0</v>
      </c>
      <c r="AH16" s="46">
        <v>761700</v>
      </c>
      <c r="AI16" s="45">
        <f t="shared" si="0"/>
        <v>24570.967741935485</v>
      </c>
      <c r="AJ16" s="47">
        <v>152400</v>
      </c>
      <c r="AK16" s="20">
        <f t="shared" si="1"/>
        <v>4916.1290322580644</v>
      </c>
      <c r="AL16">
        <v>31</v>
      </c>
      <c r="AN16" s="42"/>
      <c r="AO16" s="43"/>
    </row>
    <row r="17" spans="1:38" ht="70.5" customHeight="1" x14ac:dyDescent="0.3">
      <c r="A17" s="19" t="s">
        <v>7</v>
      </c>
      <c r="B17" s="9">
        <v>485850</v>
      </c>
      <c r="C17" s="3">
        <f>B17/$AL$17</f>
        <v>16195</v>
      </c>
      <c r="D17" s="3">
        <v>11700</v>
      </c>
      <c r="E17" s="3">
        <f>D17/$AL$17</f>
        <v>390</v>
      </c>
      <c r="F17" s="3">
        <v>157010</v>
      </c>
      <c r="G17" s="3">
        <f>F17/$AL$17</f>
        <v>5233.666666666667</v>
      </c>
      <c r="H17" s="3">
        <v>2680</v>
      </c>
      <c r="I17" s="3">
        <f>H17/$AL$17</f>
        <v>89.333333333333329</v>
      </c>
      <c r="J17" s="29">
        <v>57750</v>
      </c>
      <c r="K17" s="26">
        <v>5790</v>
      </c>
      <c r="L17" s="9">
        <v>36020</v>
      </c>
      <c r="M17" s="3">
        <f>L17/$AL$17</f>
        <v>1200.6666666666667</v>
      </c>
      <c r="N17" s="3">
        <v>0</v>
      </c>
      <c r="O17" s="3">
        <f>N17/$AL$17</f>
        <v>0</v>
      </c>
      <c r="P17" s="2">
        <v>0</v>
      </c>
      <c r="Q17" s="8">
        <f>P17/$AL$17</f>
        <v>0</v>
      </c>
      <c r="R17" s="9">
        <v>37970</v>
      </c>
      <c r="S17" s="3">
        <f>R17/$AL$17</f>
        <v>1265.6666666666667</v>
      </c>
      <c r="T17" s="3">
        <v>8900</v>
      </c>
      <c r="U17" s="3">
        <f>T17/$AL$17</f>
        <v>296.66666666666669</v>
      </c>
      <c r="V17" s="2">
        <v>0</v>
      </c>
      <c r="W17" s="8">
        <f>V17/$AL$17</f>
        <v>0</v>
      </c>
      <c r="X17" s="9">
        <v>40960</v>
      </c>
      <c r="Y17" s="3">
        <f>X17/$AL$17</f>
        <v>1365.3333333333333</v>
      </c>
      <c r="Z17" s="3">
        <v>980</v>
      </c>
      <c r="AA17" s="8">
        <f>Z17/$AL$17</f>
        <v>32.666666666666664</v>
      </c>
      <c r="AB17" s="9">
        <v>19840</v>
      </c>
      <c r="AC17" s="3">
        <f>AB17/$AL$17</f>
        <v>661.33333333333337</v>
      </c>
      <c r="AD17" s="2">
        <v>0</v>
      </c>
      <c r="AE17" s="3">
        <f>AD17/$AL$17</f>
        <v>0</v>
      </c>
      <c r="AF17" s="2">
        <v>0</v>
      </c>
      <c r="AG17" s="38">
        <f>AF17/$AL$17</f>
        <v>0</v>
      </c>
      <c r="AH17" s="46">
        <v>567305</v>
      </c>
      <c r="AI17" s="45">
        <f t="shared" si="0"/>
        <v>18300.16129032258</v>
      </c>
      <c r="AJ17" s="42">
        <v>115.23</v>
      </c>
      <c r="AK17" s="49">
        <f t="shared" si="1"/>
        <v>3.7170967741935486</v>
      </c>
      <c r="AL17">
        <v>30</v>
      </c>
    </row>
    <row r="18" spans="1:38" ht="70.5" customHeight="1" x14ac:dyDescent="0.3">
      <c r="A18" s="19" t="s">
        <v>8</v>
      </c>
      <c r="B18" s="9">
        <v>460990</v>
      </c>
      <c r="C18" s="3">
        <f>B18/$AL$18</f>
        <v>14870.645161290322</v>
      </c>
      <c r="D18" s="3">
        <v>16350</v>
      </c>
      <c r="E18" s="3">
        <f>D18/$AL$18</f>
        <v>527.41935483870964</v>
      </c>
      <c r="F18" s="3">
        <v>171340</v>
      </c>
      <c r="G18" s="3">
        <f>F18/$AL$18</f>
        <v>5527.0967741935483</v>
      </c>
      <c r="H18" s="3">
        <v>2850</v>
      </c>
      <c r="I18" s="3">
        <f>H18/$AL$18</f>
        <v>91.935483870967744</v>
      </c>
      <c r="J18" s="29">
        <v>57590</v>
      </c>
      <c r="K18" s="26">
        <v>3950</v>
      </c>
      <c r="L18" s="9">
        <v>38500</v>
      </c>
      <c r="M18" s="3">
        <f>L18/$AL$18</f>
        <v>1241.9354838709678</v>
      </c>
      <c r="N18" s="3">
        <v>0</v>
      </c>
      <c r="O18" s="3">
        <f>N18/$AL$18</f>
        <v>0</v>
      </c>
      <c r="P18" s="2">
        <v>0</v>
      </c>
      <c r="Q18" s="8">
        <f>P18/$AL$18</f>
        <v>0</v>
      </c>
      <c r="R18" s="9">
        <v>35190</v>
      </c>
      <c r="S18" s="3">
        <f>R18/$AL$18</f>
        <v>1135.1612903225807</v>
      </c>
      <c r="T18" s="3">
        <v>9050</v>
      </c>
      <c r="U18" s="3">
        <f>T18/$AL$18</f>
        <v>291.93548387096774</v>
      </c>
      <c r="V18" s="2">
        <v>0</v>
      </c>
      <c r="W18" s="8">
        <f>V18/$AL$18</f>
        <v>0</v>
      </c>
      <c r="X18" s="9">
        <v>39870</v>
      </c>
      <c r="Y18" s="3">
        <f>X18/$AL$18</f>
        <v>1286.1290322580646</v>
      </c>
      <c r="Z18" s="3">
        <v>3730</v>
      </c>
      <c r="AA18" s="8">
        <f>Z18/$AL$18</f>
        <v>120.3225806451613</v>
      </c>
      <c r="AB18" s="9">
        <v>18890</v>
      </c>
      <c r="AC18" s="3">
        <f>AB18/$AL$18</f>
        <v>609.35483870967744</v>
      </c>
      <c r="AD18" s="2">
        <v>0</v>
      </c>
      <c r="AE18" s="3">
        <f>AD18/$AL$18</f>
        <v>0</v>
      </c>
      <c r="AF18" s="2">
        <v>0</v>
      </c>
      <c r="AG18" s="38">
        <f>AF18/$AL$18</f>
        <v>0</v>
      </c>
      <c r="AH18" s="46">
        <v>654430</v>
      </c>
      <c r="AI18" s="45">
        <f t="shared" si="0"/>
        <v>21110.645161290322</v>
      </c>
      <c r="AJ18" s="42">
        <v>130.97999999999999</v>
      </c>
      <c r="AK18" s="49">
        <f t="shared" si="1"/>
        <v>4.2251612903225801</v>
      </c>
      <c r="AL18">
        <v>31</v>
      </c>
    </row>
    <row r="19" spans="1:38" ht="70.5" customHeight="1" x14ac:dyDescent="0.3">
      <c r="A19" s="19" t="s">
        <v>9</v>
      </c>
      <c r="B19" s="9">
        <v>441330</v>
      </c>
      <c r="C19" s="3">
        <f>B19/$AL$19</f>
        <v>14711</v>
      </c>
      <c r="D19" s="3">
        <v>12720</v>
      </c>
      <c r="E19" s="3">
        <f>D19/$AL$19</f>
        <v>424</v>
      </c>
      <c r="F19" s="3">
        <v>160580</v>
      </c>
      <c r="G19" s="3">
        <f>F19/$AL$19</f>
        <v>5352.666666666667</v>
      </c>
      <c r="H19" s="3">
        <v>4000</v>
      </c>
      <c r="I19" s="3">
        <f>H19/$AL$19</f>
        <v>133.33333333333334</v>
      </c>
      <c r="J19" s="29">
        <v>60200</v>
      </c>
      <c r="K19" s="26">
        <v>5280</v>
      </c>
      <c r="L19" s="9">
        <v>25870</v>
      </c>
      <c r="M19" s="3">
        <f>L19/$AL$19</f>
        <v>862.33333333333337</v>
      </c>
      <c r="N19" s="3">
        <v>0</v>
      </c>
      <c r="O19" s="3">
        <f>N19/$AL$19</f>
        <v>0</v>
      </c>
      <c r="P19" s="3">
        <v>0</v>
      </c>
      <c r="Q19" s="8">
        <f>P19/$AL$19</f>
        <v>0</v>
      </c>
      <c r="R19" s="9">
        <v>26620</v>
      </c>
      <c r="S19" s="3">
        <f>R19/$AL$19</f>
        <v>887.33333333333337</v>
      </c>
      <c r="T19" s="3">
        <v>10220</v>
      </c>
      <c r="U19" s="3">
        <f>T19/$AL$19</f>
        <v>340.66666666666669</v>
      </c>
      <c r="V19" s="3">
        <v>0</v>
      </c>
      <c r="W19" s="8">
        <f>V19/$AL$19</f>
        <v>0</v>
      </c>
      <c r="X19" s="9">
        <v>38960</v>
      </c>
      <c r="Y19" s="3">
        <f>X19/$AL$19</f>
        <v>1298.6666666666667</v>
      </c>
      <c r="Z19" s="3">
        <v>2110</v>
      </c>
      <c r="AA19" s="8">
        <f>Z19/$AL$19</f>
        <v>70.333333333333329</v>
      </c>
      <c r="AB19" s="9">
        <v>17440</v>
      </c>
      <c r="AC19" s="3">
        <f>AB19/$AL$19</f>
        <v>581.33333333333337</v>
      </c>
      <c r="AD19" s="3">
        <v>0</v>
      </c>
      <c r="AE19" s="3">
        <f>AD19/$AL$19</f>
        <v>0</v>
      </c>
      <c r="AF19" s="3">
        <v>0</v>
      </c>
      <c r="AG19" s="38">
        <f>AF19/$AL$19</f>
        <v>0</v>
      </c>
      <c r="AH19" s="46">
        <v>730890</v>
      </c>
      <c r="AI19" s="45">
        <f t="shared" si="0"/>
        <v>23577.096774193549</v>
      </c>
      <c r="AJ19" s="42">
        <v>151.65</v>
      </c>
      <c r="AK19" s="49">
        <f t="shared" si="1"/>
        <v>4.8919354838709683</v>
      </c>
      <c r="AL19">
        <v>30</v>
      </c>
    </row>
    <row r="20" spans="1:38" ht="70.5" customHeight="1" thickBot="1" x14ac:dyDescent="0.35">
      <c r="A20" s="21" t="s">
        <v>10</v>
      </c>
      <c r="B20" s="16">
        <v>472470</v>
      </c>
      <c r="C20" s="5">
        <f>B20/$AL$20</f>
        <v>15240.967741935483</v>
      </c>
      <c r="D20" s="5">
        <v>12150</v>
      </c>
      <c r="E20" s="5">
        <f>D20/$AL$20</f>
        <v>391.93548387096774</v>
      </c>
      <c r="F20" s="5">
        <v>173000</v>
      </c>
      <c r="G20" s="5">
        <f>F20/$AL$20</f>
        <v>5580.6451612903229</v>
      </c>
      <c r="H20" s="5">
        <v>3950</v>
      </c>
      <c r="I20" s="5">
        <f>H20/$AL$20</f>
        <v>127.41935483870968</v>
      </c>
      <c r="J20" s="30">
        <v>56850</v>
      </c>
      <c r="K20" s="27">
        <v>13280</v>
      </c>
      <c r="L20" s="16">
        <v>22800</v>
      </c>
      <c r="M20" s="5">
        <f>L20/$AL$20</f>
        <v>735.48387096774195</v>
      </c>
      <c r="N20" s="5">
        <v>0</v>
      </c>
      <c r="O20" s="5">
        <f>N20/$AL$20</f>
        <v>0</v>
      </c>
      <c r="P20" s="5">
        <v>0</v>
      </c>
      <c r="Q20" s="17">
        <f>P20/$AL$20</f>
        <v>0</v>
      </c>
      <c r="R20" s="16">
        <v>27960</v>
      </c>
      <c r="S20" s="5">
        <f>R20/$AL$20</f>
        <v>901.93548387096769</v>
      </c>
      <c r="T20" s="5">
        <v>9730</v>
      </c>
      <c r="U20" s="5">
        <f>T20/$AL$20</f>
        <v>313.87096774193549</v>
      </c>
      <c r="V20" s="5">
        <v>0</v>
      </c>
      <c r="W20" s="17">
        <f>V20/$AL$20</f>
        <v>0</v>
      </c>
      <c r="X20" s="16">
        <v>37380</v>
      </c>
      <c r="Y20" s="5">
        <f>X20/$AL$20</f>
        <v>1205.8064516129032</v>
      </c>
      <c r="Z20" s="5">
        <v>1090</v>
      </c>
      <c r="AA20" s="17">
        <f>Z20/$AL$20</f>
        <v>35.161290322580648</v>
      </c>
      <c r="AB20" s="16">
        <v>13170</v>
      </c>
      <c r="AC20" s="5">
        <f>AB20/$AL$20</f>
        <v>424.83870967741933</v>
      </c>
      <c r="AD20" s="5">
        <v>0</v>
      </c>
      <c r="AE20" s="5">
        <f>AD20/$AL$20</f>
        <v>0</v>
      </c>
      <c r="AF20" s="5">
        <v>0</v>
      </c>
      <c r="AG20" s="39">
        <f>AF20/$AL$20</f>
        <v>0</v>
      </c>
      <c r="AH20" s="51">
        <v>839740</v>
      </c>
      <c r="AI20" s="52">
        <f t="shared" si="0"/>
        <v>27088.387096774193</v>
      </c>
      <c r="AJ20" s="48">
        <f>112.76+55.2</f>
        <v>167.96</v>
      </c>
      <c r="AK20" s="50">
        <f t="shared" si="1"/>
        <v>5.4180645161290322</v>
      </c>
      <c r="AL20">
        <v>31</v>
      </c>
    </row>
    <row r="21" spans="1:38" ht="70.5" customHeight="1" thickTop="1" thickBot="1" x14ac:dyDescent="0.35">
      <c r="A21" s="53" t="s">
        <v>36</v>
      </c>
      <c r="B21" s="58">
        <f>B22/365</f>
        <v>14758.630136986301</v>
      </c>
      <c r="C21" s="57"/>
      <c r="D21" s="59">
        <f>D22/365</f>
        <v>487.09589041095893</v>
      </c>
      <c r="E21" s="57"/>
      <c r="F21" s="59">
        <f>F22/365</f>
        <v>5327.6712328767126</v>
      </c>
      <c r="G21" s="57"/>
      <c r="H21" s="70">
        <f>H22/365</f>
        <v>75.342465753424662</v>
      </c>
      <c r="I21" s="71"/>
      <c r="J21" s="55">
        <f>J22/365</f>
        <v>1408.8493150684931</v>
      </c>
      <c r="K21" s="54">
        <f>K22/365</f>
        <v>239.86301369863014</v>
      </c>
      <c r="L21" s="58">
        <f>L22/365</f>
        <v>1064.9041095890411</v>
      </c>
      <c r="M21" s="57"/>
      <c r="N21" s="59">
        <f>N22/365</f>
        <v>1.9178082191780821</v>
      </c>
      <c r="O21" s="57"/>
      <c r="P21" s="56">
        <f>P22/365</f>
        <v>4.2465753424657535</v>
      </c>
      <c r="Q21" s="57"/>
      <c r="R21" s="58">
        <f>R22/365</f>
        <v>1202</v>
      </c>
      <c r="S21" s="57"/>
      <c r="T21" s="59">
        <f>T22/365</f>
        <v>251.31506849315068</v>
      </c>
      <c r="U21" s="57"/>
      <c r="V21" s="56">
        <f>V22/365</f>
        <v>0.73972602739726023</v>
      </c>
      <c r="W21" s="57"/>
      <c r="X21" s="58">
        <f>X22/365</f>
        <v>1274.958904109589</v>
      </c>
      <c r="Y21" s="57"/>
      <c r="Z21" s="56">
        <f>Z22/365</f>
        <v>59.945205479452056</v>
      </c>
      <c r="AA21" s="57"/>
      <c r="AB21" s="58">
        <f>AB22/365</f>
        <v>597.94520547945206</v>
      </c>
      <c r="AC21" s="57"/>
      <c r="AD21" s="59">
        <f>AD22/365</f>
        <v>0.1095890410958904</v>
      </c>
      <c r="AE21" s="57"/>
      <c r="AF21" s="56">
        <f>AF22/365</f>
        <v>0.87671232876712324</v>
      </c>
      <c r="AG21" s="57"/>
      <c r="AH21" s="58">
        <f>AH22/365</f>
        <v>23437.068493150684</v>
      </c>
      <c r="AI21" s="57"/>
      <c r="AJ21" s="56">
        <f>AJ22/365</f>
        <v>3160.6734794520544</v>
      </c>
      <c r="AK21" s="57"/>
    </row>
    <row r="22" spans="1:38" s="12" customFormat="1" ht="70.5" customHeight="1" thickTop="1" thickBot="1" x14ac:dyDescent="0.35">
      <c r="A22" s="22" t="s">
        <v>26</v>
      </c>
      <c r="B22" s="23">
        <f>SUM(B9:B20)</f>
        <v>5386900</v>
      </c>
      <c r="C22" s="24">
        <f>B22/12</f>
        <v>448908.33333333331</v>
      </c>
      <c r="D22" s="24">
        <f>SUM(D9:D20)</f>
        <v>177790</v>
      </c>
      <c r="E22" s="24">
        <f>D22/12</f>
        <v>14815.833333333334</v>
      </c>
      <c r="F22" s="24">
        <f>SUM(F9:F20)</f>
        <v>1944600</v>
      </c>
      <c r="G22" s="24">
        <f>F22/12</f>
        <v>162050</v>
      </c>
      <c r="H22" s="24">
        <f>SUM(H9:H20)</f>
        <v>27500</v>
      </c>
      <c r="I22" s="24">
        <f>H22/12</f>
        <v>2291.6666666666665</v>
      </c>
      <c r="J22" s="28">
        <f>SUM(J9:J20)</f>
        <v>514230</v>
      </c>
      <c r="K22" s="28">
        <f>SUM(K9:K20)</f>
        <v>87550</v>
      </c>
      <c r="L22" s="23">
        <f>SUM(L9:L20)</f>
        <v>388690</v>
      </c>
      <c r="M22" s="24">
        <f>L22/12</f>
        <v>32390.833333333332</v>
      </c>
      <c r="N22" s="24">
        <f>SUM(N9:N20)</f>
        <v>700</v>
      </c>
      <c r="O22" s="24">
        <f>N22/12</f>
        <v>58.333333333333336</v>
      </c>
      <c r="P22" s="24">
        <f>SUM(P9:P20)</f>
        <v>1550</v>
      </c>
      <c r="Q22" s="24">
        <f>P22/12</f>
        <v>129.16666666666666</v>
      </c>
      <c r="R22" s="23">
        <f>SUM(R9:R20)</f>
        <v>438730</v>
      </c>
      <c r="S22" s="24">
        <f>R22/12</f>
        <v>36560.833333333336</v>
      </c>
      <c r="T22" s="24">
        <f>SUM(T9:T20)</f>
        <v>91730</v>
      </c>
      <c r="U22" s="24">
        <f>T22/12</f>
        <v>7644.166666666667</v>
      </c>
      <c r="V22" s="24">
        <f>SUM(V9:V20)</f>
        <v>270</v>
      </c>
      <c r="W22" s="24">
        <f>V22/12</f>
        <v>22.5</v>
      </c>
      <c r="X22" s="23">
        <f>SUM(X9:X20)</f>
        <v>465360</v>
      </c>
      <c r="Y22" s="24">
        <f>X22/12</f>
        <v>38780</v>
      </c>
      <c r="Z22" s="24">
        <f>SUM(Z9:Z20)</f>
        <v>21880</v>
      </c>
      <c r="AA22" s="24">
        <f>Z22/12</f>
        <v>1823.3333333333333</v>
      </c>
      <c r="AB22" s="23">
        <f>SUM(AB9:AB20)</f>
        <v>218250</v>
      </c>
      <c r="AC22" s="24">
        <f>AB22/12</f>
        <v>18187.5</v>
      </c>
      <c r="AD22" s="24">
        <f>SUM(AD9:AD20)</f>
        <v>40</v>
      </c>
      <c r="AE22" s="24">
        <f>AD22/12</f>
        <v>3.3333333333333335</v>
      </c>
      <c r="AF22" s="24">
        <f>SUM(AF9:AF20)</f>
        <v>320</v>
      </c>
      <c r="AG22" s="24">
        <f>AF22/12</f>
        <v>26.666666666666668</v>
      </c>
      <c r="AH22" s="23">
        <f>SUM(AH9:AH20)</f>
        <v>8554530</v>
      </c>
      <c r="AI22" s="24">
        <f>AH22/12</f>
        <v>712877.5</v>
      </c>
      <c r="AJ22" s="23">
        <f>SUM(AJ9:AJ20)</f>
        <v>1153645.8199999998</v>
      </c>
      <c r="AK22" s="24">
        <f>AJ22/12</f>
        <v>96137.151666666658</v>
      </c>
    </row>
    <row r="23" spans="1:38" ht="7.5" customHeight="1" thickTop="1" x14ac:dyDescent="0.3"/>
    <row r="24" spans="1:38" ht="22.5" customHeight="1" x14ac:dyDescent="0.3">
      <c r="A24" s="81" t="s">
        <v>11</v>
      </c>
      <c r="B24" s="81"/>
      <c r="C24" s="8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69"/>
      <c r="AF24" s="69"/>
      <c r="AG24" s="69"/>
      <c r="AH24" s="35"/>
      <c r="AI24" s="69" t="s">
        <v>27</v>
      </c>
      <c r="AJ24" s="69"/>
      <c r="AK24" s="69"/>
    </row>
  </sheetData>
  <mergeCells count="48">
    <mergeCell ref="AB6:AC7"/>
    <mergeCell ref="AD6:AE7"/>
    <mergeCell ref="J8:K8"/>
    <mergeCell ref="B5:K5"/>
    <mergeCell ref="X5:AA5"/>
    <mergeCell ref="X6:Y7"/>
    <mergeCell ref="Z6:AA7"/>
    <mergeCell ref="T6:U7"/>
    <mergeCell ref="V6:W7"/>
    <mergeCell ref="L5:Q5"/>
    <mergeCell ref="A2:AG2"/>
    <mergeCell ref="AF4:AG4"/>
    <mergeCell ref="AE24:AG24"/>
    <mergeCell ref="AB5:AG5"/>
    <mergeCell ref="A5:A8"/>
    <mergeCell ref="A24:C24"/>
    <mergeCell ref="R5:W5"/>
    <mergeCell ref="J6:K6"/>
    <mergeCell ref="B6:C7"/>
    <mergeCell ref="D6:E7"/>
    <mergeCell ref="F6:G7"/>
    <mergeCell ref="H6:I7"/>
    <mergeCell ref="L6:M7"/>
    <mergeCell ref="N6:O7"/>
    <mergeCell ref="P6:Q7"/>
    <mergeCell ref="R6:S7"/>
    <mergeCell ref="AH5:AI7"/>
    <mergeCell ref="AJ5:AK7"/>
    <mergeCell ref="AJ4:AK4"/>
    <mergeCell ref="AI24:AK24"/>
    <mergeCell ref="B21:C21"/>
    <mergeCell ref="D21:E21"/>
    <mergeCell ref="F21:G21"/>
    <mergeCell ref="H21:I21"/>
    <mergeCell ref="L21:M21"/>
    <mergeCell ref="N21:O21"/>
    <mergeCell ref="P21:Q21"/>
    <mergeCell ref="R21:S21"/>
    <mergeCell ref="T21:U21"/>
    <mergeCell ref="V21:W21"/>
    <mergeCell ref="X21:Y21"/>
    <mergeCell ref="AF6:AG7"/>
    <mergeCell ref="AJ21:AK21"/>
    <mergeCell ref="Z21:AA21"/>
    <mergeCell ref="AB21:AC21"/>
    <mergeCell ref="AD21:AE21"/>
    <mergeCell ref="AF21:AG21"/>
    <mergeCell ref="AH21:AI21"/>
  </mergeCells>
  <phoneticPr fontId="1" type="noConversion"/>
  <printOptions horizontalCentered="1"/>
  <pageMargins left="0" right="0" top="0.59055118110236227" bottom="0" header="0.31496062992125984" footer="0.31496062992125984"/>
  <pageSetup paperSize="8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2018</vt:lpstr>
      <vt:lpstr>Sheet2</vt:lpstr>
      <vt:lpstr>Sheet3</vt:lpstr>
      <vt:lpstr>'2018'!Print_Area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아라연환경</dc:creator>
  <cp:lastModifiedBy>Administrator</cp:lastModifiedBy>
  <cp:lastPrinted>2019-01-14T04:35:45Z</cp:lastPrinted>
  <dcterms:created xsi:type="dcterms:W3CDTF">2018-10-10T01:00:46Z</dcterms:created>
  <dcterms:modified xsi:type="dcterms:W3CDTF">2019-02-26T00:30:23Z</dcterms:modified>
</cp:coreProperties>
</file>